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7980" activeTab="1"/>
  </bookViews>
  <sheets>
    <sheet name="Москва" sheetId="1" r:id="rId1"/>
    <sheet name="Московская обл" sheetId="2" r:id="rId2"/>
    <sheet name="Тульская обл" sheetId="3" state="hidden" r:id="rId3"/>
    <sheet name="Ярославская обл" sheetId="4" state="hidden" r:id="rId4"/>
  </sheets>
  <externalReferences>
    <externalReference r:id="rId7"/>
    <externalReference r:id="rId8"/>
  </externalReferences>
  <definedNames>
    <definedName name="rng_actions_01">'[1]TEHSHEET'!$X$3:$X$119</definedName>
  </definedNames>
  <calcPr fullCalcOnLoad="1"/>
</workbook>
</file>

<file path=xl/sharedStrings.xml><?xml version="1.0" encoding="utf-8"?>
<sst xmlns="http://schemas.openxmlformats.org/spreadsheetml/2006/main" count="172" uniqueCount="45">
  <si>
    <t>Уровень напряжения</t>
  </si>
  <si>
    <r>
      <t xml:space="preserve">Отпуск электроэнергии в сеть </t>
    </r>
    <r>
      <rPr>
        <sz val="11"/>
        <color indexed="8"/>
        <rFont val="Times New Roman"/>
        <family val="1"/>
      </rPr>
      <t>(тыс.кВт.ч.)</t>
    </r>
  </si>
  <si>
    <r>
      <t xml:space="preserve">Полезный отпуск электроэнергии </t>
    </r>
    <r>
      <rPr>
        <sz val="11"/>
        <color indexed="8"/>
        <rFont val="Times New Roman"/>
        <family val="1"/>
      </rPr>
      <t>(тыс.кВт.ч.)</t>
    </r>
  </si>
  <si>
    <t>Плановые показатели</t>
  </si>
  <si>
    <t>Всего:</t>
  </si>
  <si>
    <t>Фактические показатели</t>
  </si>
  <si>
    <r>
      <t xml:space="preserve">Отпуск электрической мощности в сеть </t>
    </r>
    <r>
      <rPr>
        <sz val="11"/>
        <color indexed="8"/>
        <rFont val="Times New Roman"/>
        <family val="1"/>
      </rPr>
      <t>(МВт.)</t>
    </r>
  </si>
  <si>
    <r>
      <t xml:space="preserve">Полезный отпуск электрической мощности  </t>
    </r>
    <r>
      <rPr>
        <sz val="11"/>
        <color indexed="8"/>
        <rFont val="Times New Roman"/>
        <family val="1"/>
      </rPr>
      <t>(МВт.)</t>
    </r>
  </si>
  <si>
    <r>
      <t xml:space="preserve">Потери электроэнергии в сетях </t>
    </r>
    <r>
      <rPr>
        <sz val="11"/>
        <color indexed="8"/>
        <rFont val="Times New Roman"/>
        <family val="1"/>
      </rPr>
      <t>(тыс.кВт.ч.)</t>
    </r>
  </si>
  <si>
    <r>
      <t xml:space="preserve">Потери электроэнергии в сетях </t>
    </r>
    <r>
      <rPr>
        <sz val="11"/>
        <color indexed="8"/>
        <rFont val="Times New Roman"/>
        <family val="1"/>
      </rPr>
      <t>(%)</t>
    </r>
  </si>
  <si>
    <t xml:space="preserve">Регион </t>
  </si>
  <si>
    <r>
      <t xml:space="preserve">Потери электроэнергии  </t>
    </r>
    <r>
      <rPr>
        <sz val="11"/>
        <color theme="1"/>
        <rFont val="Times New Roman"/>
        <family val="2"/>
      </rPr>
      <t>(тыс.кВт.ч.)</t>
    </r>
  </si>
  <si>
    <r>
      <t xml:space="preserve">цена за 1 кВт.ч. </t>
    </r>
    <r>
      <rPr>
        <sz val="11"/>
        <color theme="1"/>
        <rFont val="Times New Roman"/>
        <family val="2"/>
      </rPr>
      <t>(руб./кВт.ч. без НДС)</t>
    </r>
  </si>
  <si>
    <r>
      <t xml:space="preserve">Стоимость </t>
    </r>
    <r>
      <rPr>
        <sz val="11"/>
        <color theme="1"/>
        <rFont val="Times New Roman"/>
        <family val="2"/>
      </rPr>
      <t>(тыс.руб. без НДС)</t>
    </r>
  </si>
  <si>
    <t>Москва</t>
  </si>
  <si>
    <t>Зоны деятельности ООО "Каскад-Энергосеть"</t>
  </si>
  <si>
    <t>г. Москва</t>
  </si>
  <si>
    <r>
      <t xml:space="preserve">Отпуск электрической мощности в сеть </t>
    </r>
    <r>
      <rPr>
        <sz val="11"/>
        <rFont val="Times New Roman"/>
        <family val="1"/>
      </rPr>
      <t>(МВт.)</t>
    </r>
  </si>
  <si>
    <r>
      <t xml:space="preserve">Полезный отпуск электрической мощности  </t>
    </r>
    <r>
      <rPr>
        <sz val="11"/>
        <rFont val="Times New Roman"/>
        <family val="1"/>
      </rPr>
      <t>(МВт.)</t>
    </r>
  </si>
  <si>
    <r>
      <t xml:space="preserve">Потери электроэнергии в сетях </t>
    </r>
    <r>
      <rPr>
        <sz val="11"/>
        <rFont val="Times New Roman"/>
        <family val="1"/>
      </rPr>
      <t>(тыс.кВт.ч.)</t>
    </r>
  </si>
  <si>
    <r>
      <t xml:space="preserve">Потери электроэнергии в сетях </t>
    </r>
    <r>
      <rPr>
        <sz val="11"/>
        <rFont val="Times New Roman"/>
        <family val="1"/>
      </rPr>
      <t>(%)</t>
    </r>
  </si>
  <si>
    <t>Московская область</t>
  </si>
  <si>
    <t>г. Долгопрудный Московской области</t>
  </si>
  <si>
    <t>г. Реутов Московской области</t>
  </si>
  <si>
    <t>д. Жабкино, Ленинский р-н Московской области</t>
  </si>
  <si>
    <t>Сведения о балансе электрической энергии и мощности ООО "Каскад-Энергосеть" за 2015 год</t>
  </si>
  <si>
    <t xml:space="preserve">ВН </t>
  </si>
  <si>
    <t>СН2</t>
  </si>
  <si>
    <t>НН</t>
  </si>
  <si>
    <t>Данные о затратах на покупку электроэнергиии в целях компенсации потерь в электрических сетях за 2015 год</t>
  </si>
  <si>
    <t>Тульская область</t>
  </si>
  <si>
    <t>Норматив технологических потерь электрической энергии по электрическим сетям ООО "Каскад-Энергосеть" на 2015 год в Министерстве энергетики Российской Федерации утвержден не был</t>
  </si>
  <si>
    <t xml:space="preserve">Отчет о реализации мероприятий Программы энергосбережения ООО "Каскад-Энергосеть" за 2015 год </t>
  </si>
  <si>
    <t>Программа энергосбережения на 2015 год в орган регулирования не подавалась, средства на реализацию программы в тариф на услуги по передаче электроэнергии - не закладывались</t>
  </si>
  <si>
    <t xml:space="preserve"> Центральный район г. Тулы</t>
  </si>
  <si>
    <t>Ярославская область</t>
  </si>
  <si>
    <t>Фрунзенский район г. Ярославля</t>
  </si>
  <si>
    <t>Кировский район г. Ярославля</t>
  </si>
  <si>
    <t>Дзержинский район г. Ярославля</t>
  </si>
  <si>
    <t>Сведения о балансе электрической энергии и мощности ООО "Каскад-Энергосеть" за 2021 год</t>
  </si>
  <si>
    <t>Норматив технологических потерь электрической энергии по электрическим сетям ООО "Каскад-Энергосеть" на 2021 год в Министерстве энергетики Российской Федерации утвержден не был</t>
  </si>
  <si>
    <t>Программа энергосбережения на 2021 год в орган регулирования не подавалась, средства на реализацию программы в тариф на услуги по передаче электроэнергии - не закладывались</t>
  </si>
  <si>
    <t>Даные о затратах на покупку электроэнергиии в целях компенсации потерь в электрических сетях за 2021 год</t>
  </si>
  <si>
    <t>Сведения о балансе электрической энергии и мощности 
ООО "Каскад-Энергосеть" за 2021 год</t>
  </si>
  <si>
    <t xml:space="preserve">Отчет о реализации мероприятий Программы энергосбережения 
ООО "Каскад-Энергосеть" за 2021 год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</si>
</sst>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0.0000"/>
    <numFmt numFmtId="166" formatCode="0.000"/>
    <numFmt numFmtId="167" formatCode="0.000000"/>
    <numFmt numFmtId="168" formatCode="_-* #,##0.000\ _₽_-;\-* #,##0.000\ _₽_-;_-* &quot;-&quot;??\ _₽_-;_-@_-"/>
  </numFmts>
  <fonts count="45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3" fillId="0" borderId="0" applyBorder="0">
      <alignment vertical="top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3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6" xfId="0" applyFont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166" fontId="0" fillId="0" borderId="13" xfId="0" applyNumberForma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43" fillId="0" borderId="12" xfId="0" applyNumberFormat="1" applyFont="1" applyBorder="1" applyAlignment="1">
      <alignment horizontal="center" vertical="center"/>
    </xf>
    <xf numFmtId="166" fontId="43" fillId="0" borderId="19" xfId="0" applyNumberFormat="1" applyFon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66" fontId="0" fillId="0" borderId="0" xfId="0" applyNumberFormat="1" applyAlignment="1">
      <alignment/>
    </xf>
    <xf numFmtId="166" fontId="43" fillId="0" borderId="16" xfId="0" applyNumberFormat="1" applyFont="1" applyBorder="1" applyAlignment="1">
      <alignment horizontal="center" vertical="center"/>
    </xf>
    <xf numFmtId="166" fontId="43" fillId="0" borderId="15" xfId="0" applyNumberFormat="1" applyFont="1" applyBorder="1" applyAlignment="1">
      <alignment horizontal="center" vertical="center" wrapText="1"/>
    </xf>
    <xf numFmtId="166" fontId="43" fillId="0" borderId="11" xfId="0" applyNumberFormat="1" applyFont="1" applyBorder="1" applyAlignment="1">
      <alignment horizontal="center" vertical="center" wrapText="1"/>
    </xf>
    <xf numFmtId="166" fontId="43" fillId="0" borderId="2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4" fontId="0" fillId="0" borderId="17" xfId="59" applyFont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164" fontId="0" fillId="0" borderId="0" xfId="0" applyNumberFormat="1" applyAlignment="1">
      <alignment/>
    </xf>
    <xf numFmtId="164" fontId="43" fillId="0" borderId="16" xfId="59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164" fontId="0" fillId="0" borderId="18" xfId="59" applyFont="1" applyBorder="1" applyAlignment="1">
      <alignment horizontal="center" vertical="center"/>
    </xf>
    <xf numFmtId="0" fontId="42" fillId="0" borderId="0" xfId="0" applyFont="1" applyFill="1" applyAlignment="1">
      <alignment/>
    </xf>
    <xf numFmtId="164" fontId="43" fillId="0" borderId="23" xfId="59" applyFont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18" xfId="0" applyFont="1" applyBorder="1" applyAlignment="1">
      <alignment/>
    </xf>
    <xf numFmtId="164" fontId="43" fillId="0" borderId="18" xfId="59" applyFont="1" applyBorder="1" applyAlignment="1">
      <alignment horizontal="center" vertical="center"/>
    </xf>
    <xf numFmtId="164" fontId="43" fillId="0" borderId="25" xfId="59" applyFont="1" applyBorder="1" applyAlignment="1">
      <alignment horizontal="center" vertical="center"/>
    </xf>
    <xf numFmtId="10" fontId="43" fillId="0" borderId="25" xfId="56" applyNumberFormat="1" applyFont="1" applyBorder="1" applyAlignment="1">
      <alignment horizontal="center" vertical="center"/>
    </xf>
    <xf numFmtId="164" fontId="4" fillId="0" borderId="16" xfId="59" applyFont="1" applyBorder="1" applyAlignment="1">
      <alignment horizontal="center" vertical="center"/>
    </xf>
    <xf numFmtId="164" fontId="4" fillId="0" borderId="23" xfId="59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2" xfId="59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4" fillId="0" borderId="18" xfId="59" applyNumberFormat="1" applyFont="1" applyBorder="1" applyAlignment="1">
      <alignment horizontal="center" vertical="center"/>
    </xf>
    <xf numFmtId="164" fontId="4" fillId="0" borderId="25" xfId="59" applyNumberFormat="1" applyFont="1" applyBorder="1" applyAlignment="1">
      <alignment horizontal="center" vertical="center"/>
    </xf>
    <xf numFmtId="164" fontId="0" fillId="0" borderId="18" xfId="59" applyNumberFormat="1" applyFont="1" applyBorder="1" applyAlignment="1">
      <alignment horizontal="center" vertical="center"/>
    </xf>
    <xf numFmtId="0" fontId="43" fillId="0" borderId="24" xfId="0" applyFont="1" applyBorder="1" applyAlignment="1">
      <alignment/>
    </xf>
    <xf numFmtId="10" fontId="4" fillId="0" borderId="25" xfId="56" applyNumberFormat="1" applyFont="1" applyBorder="1" applyAlignment="1">
      <alignment horizontal="center" vertical="center"/>
    </xf>
    <xf numFmtId="0" fontId="43" fillId="0" borderId="26" xfId="0" applyFont="1" applyBorder="1" applyAlignment="1">
      <alignment/>
    </xf>
    <xf numFmtId="10" fontId="4" fillId="0" borderId="23" xfId="56" applyNumberFormat="1" applyFont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10" fontId="43" fillId="0" borderId="23" xfId="56" applyNumberFormat="1" applyFont="1" applyBorder="1" applyAlignment="1">
      <alignment horizontal="center" vertical="center"/>
    </xf>
    <xf numFmtId="4" fontId="0" fillId="0" borderId="18" xfId="59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28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7;&#1082;&#1091;&#1097;&#1072;&#1103;%20&#1088;&#1072;&#1073;&#1086;&#1090;&#1072;\&#1058;&#1072;&#1088;&#1080;&#1092;&#1099;\&#1055;&#1056;&#1054;&#1043;&#1056;&#1040;&#1052;&#1052;&#1067;%20&#1069;&#1053;&#1045;&#1056;&#1043;&#1054;&#1057;&#1041;&#1045;&#1056;&#1045;&#1046;&#1045;&#1053;&#1048;&#1071;\&#1054;&#1090;&#1095;&#1077;&#1090;%20&#1101;&#1085;&#1077;&#1088;&#1075;&#1086;&#1089;&#1073;&#1077;&#1088;&#1077;&#1078;&#1077;&#1085;&#1080;&#1077;%20&#1050;&#1072;&#1083;&#1091;&#1075;&#1072;\2014%20&#1075;&#1086;&#1076;\IST.FIN.%203%20&#1082;&#1074;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odopyanova\Downloads\11%20&#1084;%20&#1055;&#1086;&#1090;&#1077;&#1088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Help"/>
      <sheetName val="modFrmCalendar"/>
      <sheetName val="modChange"/>
      <sheetName val="modPROV"/>
      <sheetName val="modUpdTempl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 год"/>
      <sheetName val="2014 год"/>
      <sheetName val="2015 год"/>
    </sheetNames>
    <sheetDataSet>
      <sheetData sheetId="2">
        <row r="10">
          <cell r="F10">
            <v>174.59284745762713</v>
          </cell>
        </row>
        <row r="11">
          <cell r="F11">
            <v>393.187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K33"/>
  <sheetViews>
    <sheetView view="pageBreakPreview" zoomScale="80" zoomScaleSheetLayoutView="80" zoomScalePageLayoutView="0" workbookViewId="0" topLeftCell="A1">
      <selection activeCell="B27" sqref="B27"/>
    </sheetView>
  </sheetViews>
  <sheetFormatPr defaultColWidth="9.140625" defaultRowHeight="15"/>
  <cols>
    <col min="1" max="1" width="3.00390625" style="0" customWidth="1"/>
    <col min="2" max="2" width="28.00390625" style="27" customWidth="1"/>
    <col min="3" max="3" width="17.7109375" style="0" customWidth="1"/>
    <col min="4" max="4" width="19.8515625" style="0" customWidth="1"/>
    <col min="5" max="5" width="20.421875" style="0" customWidth="1"/>
    <col min="7" max="8" width="16.57421875" style="0" customWidth="1"/>
    <col min="11" max="11" width="10.421875" style="0" bestFit="1" customWidth="1"/>
  </cols>
  <sheetData>
    <row r="2" spans="2:5" ht="33" customHeight="1">
      <c r="B2" s="67" t="s">
        <v>43</v>
      </c>
      <c r="C2" s="67"/>
      <c r="D2" s="67"/>
      <c r="E2" s="67"/>
    </row>
    <row r="3" ht="9" customHeight="1" thickBot="1"/>
    <row r="4" spans="2:5" ht="44.25" thickBot="1">
      <c r="B4" s="30"/>
      <c r="C4" s="3" t="s">
        <v>0</v>
      </c>
      <c r="D4" s="7" t="s">
        <v>1</v>
      </c>
      <c r="E4" s="3" t="s">
        <v>2</v>
      </c>
    </row>
    <row r="5" spans="2:5" ht="15">
      <c r="B5" s="64" t="s">
        <v>3</v>
      </c>
      <c r="C5" s="9" t="s">
        <v>4</v>
      </c>
      <c r="D5" s="34">
        <v>377156.986</v>
      </c>
      <c r="E5" s="39">
        <v>349322.8</v>
      </c>
    </row>
    <row r="6" spans="2:8" ht="15.75" thickBot="1">
      <c r="B6" s="40" t="s">
        <v>5</v>
      </c>
      <c r="C6" s="41" t="s">
        <v>4</v>
      </c>
      <c r="D6" s="42">
        <v>354777.765</v>
      </c>
      <c r="E6" s="43">
        <v>340188.878</v>
      </c>
      <c r="G6" s="33"/>
      <c r="H6" s="33"/>
    </row>
    <row r="7" ht="15.75" thickBot="1"/>
    <row r="8" spans="2:5" ht="58.5" thickBot="1">
      <c r="B8" s="32"/>
      <c r="C8" s="3" t="s">
        <v>0</v>
      </c>
      <c r="D8" s="7" t="s">
        <v>6</v>
      </c>
      <c r="E8" s="3" t="s">
        <v>7</v>
      </c>
    </row>
    <row r="9" spans="2:5" ht="15">
      <c r="B9" s="64" t="s">
        <v>3</v>
      </c>
      <c r="C9" s="9" t="s">
        <v>4</v>
      </c>
      <c r="D9" s="34">
        <v>59.866188179727374</v>
      </c>
      <c r="E9" s="34">
        <v>55.4480634920635</v>
      </c>
    </row>
    <row r="10" spans="2:5" ht="15.75" thickBot="1">
      <c r="B10" s="40" t="s">
        <v>5</v>
      </c>
      <c r="C10" s="41" t="s">
        <v>4</v>
      </c>
      <c r="D10" s="42">
        <v>78.83950333333334</v>
      </c>
      <c r="E10" s="42">
        <v>75.59752844444445</v>
      </c>
    </row>
    <row r="11" ht="15.75" thickBot="1"/>
    <row r="12" spans="2:11" ht="44.25" thickBot="1">
      <c r="B12" s="30"/>
      <c r="C12" s="28" t="s">
        <v>0</v>
      </c>
      <c r="D12" s="3" t="s">
        <v>8</v>
      </c>
      <c r="E12" s="29" t="s">
        <v>9</v>
      </c>
      <c r="K12" s="52"/>
    </row>
    <row r="13" spans="2:11" ht="15">
      <c r="B13" s="64" t="s">
        <v>3</v>
      </c>
      <c r="C13" s="61" t="s">
        <v>4</v>
      </c>
      <c r="D13" s="34">
        <f>D5-E5</f>
        <v>27834.185999999987</v>
      </c>
      <c r="E13" s="65">
        <f>D13/D5</f>
        <v>0.07380000114859331</v>
      </c>
      <c r="G13" s="53"/>
      <c r="H13" s="53"/>
      <c r="K13" s="52"/>
    </row>
    <row r="14" spans="2:8" ht="15.75" thickBot="1">
      <c r="B14" s="40" t="s">
        <v>5</v>
      </c>
      <c r="C14" s="59" t="s">
        <v>4</v>
      </c>
      <c r="D14" s="42">
        <f>D6-E6</f>
        <v>14588.886999999988</v>
      </c>
      <c r="E14" s="44">
        <f>D14/D6</f>
        <v>0.04112119878764101</v>
      </c>
      <c r="G14" s="53"/>
      <c r="H14" s="53"/>
    </row>
    <row r="15" spans="2:5" ht="16.5" customHeight="1">
      <c r="B15" s="69"/>
      <c r="C15" s="69"/>
      <c r="D15" s="69"/>
      <c r="E15" s="69"/>
    </row>
    <row r="17" spans="2:5" ht="31.5" customHeight="1">
      <c r="B17" s="67" t="s">
        <v>42</v>
      </c>
      <c r="C17" s="67"/>
      <c r="D17" s="67"/>
      <c r="E17" s="67"/>
    </row>
    <row r="18" ht="9" customHeight="1" thickBot="1"/>
    <row r="19" spans="2:5" ht="47.25" thickBot="1">
      <c r="B19" s="35" t="s">
        <v>10</v>
      </c>
      <c r="C19" s="11" t="s">
        <v>11</v>
      </c>
      <c r="D19" s="10" t="s">
        <v>12</v>
      </c>
      <c r="E19" s="10" t="s">
        <v>13</v>
      </c>
    </row>
    <row r="20" spans="2:5" ht="15.75" thickBot="1">
      <c r="B20" s="36" t="s">
        <v>14</v>
      </c>
      <c r="C20" s="31">
        <f>D6-E6</f>
        <v>14588.886999999988</v>
      </c>
      <c r="D20" s="37">
        <v>2.81892318995959</v>
      </c>
      <c r="E20" s="58">
        <f>C20*D20</f>
        <v>41124.951879999964</v>
      </c>
    </row>
    <row r="23" spans="2:5" ht="59.25" customHeight="1">
      <c r="B23" s="67" t="s">
        <v>40</v>
      </c>
      <c r="C23" s="67"/>
      <c r="D23" s="67"/>
      <c r="E23" s="67"/>
    </row>
    <row r="26" spans="2:5" ht="29.25" customHeight="1">
      <c r="B26" s="70" t="s">
        <v>44</v>
      </c>
      <c r="C26" s="70"/>
      <c r="D26" s="70"/>
      <c r="E26" s="70"/>
    </row>
    <row r="27" ht="9" customHeight="1"/>
    <row r="28" spans="2:5" ht="30.75" customHeight="1">
      <c r="B28" s="68" t="s">
        <v>41</v>
      </c>
      <c r="C28" s="68"/>
      <c r="D28" s="68"/>
      <c r="E28" s="68"/>
    </row>
    <row r="31" ht="15.75">
      <c r="B31" s="38" t="s">
        <v>15</v>
      </c>
    </row>
    <row r="32" ht="9" customHeight="1"/>
    <row r="33" ht="15">
      <c r="B33" s="27" t="s">
        <v>16</v>
      </c>
    </row>
  </sheetData>
  <sheetProtection/>
  <mergeCells count="6">
    <mergeCell ref="B17:E17"/>
    <mergeCell ref="B23:E23"/>
    <mergeCell ref="B28:E28"/>
    <mergeCell ref="B2:E2"/>
    <mergeCell ref="B15:E15"/>
    <mergeCell ref="B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G35"/>
  <sheetViews>
    <sheetView tabSelected="1" zoomScalePageLayoutView="0" workbookViewId="0" topLeftCell="A19">
      <selection activeCell="U46" sqref="U46"/>
    </sheetView>
  </sheetViews>
  <sheetFormatPr defaultColWidth="9.140625" defaultRowHeight="15"/>
  <cols>
    <col min="1" max="1" width="3.00390625" style="0" customWidth="1"/>
    <col min="2" max="2" width="28.00390625" style="27" customWidth="1"/>
    <col min="3" max="3" width="17.7109375" style="0" customWidth="1"/>
    <col min="4" max="4" width="19.8515625" style="0" customWidth="1"/>
    <col min="5" max="5" width="20.421875" style="0" customWidth="1"/>
    <col min="7" max="7" width="11.421875" style="0" bestFit="1" customWidth="1"/>
  </cols>
  <sheetData>
    <row r="2" spans="2:5" ht="33" customHeight="1">
      <c r="B2" s="67" t="s">
        <v>39</v>
      </c>
      <c r="C2" s="67"/>
      <c r="D2" s="67"/>
      <c r="E2" s="67"/>
    </row>
    <row r="3" ht="9" customHeight="1" thickBot="1"/>
    <row r="4" spans="2:5" ht="44.25" thickBot="1">
      <c r="B4" s="30"/>
      <c r="C4" s="3" t="s">
        <v>0</v>
      </c>
      <c r="D4" s="7" t="s">
        <v>1</v>
      </c>
      <c r="E4" s="3" t="s">
        <v>2</v>
      </c>
    </row>
    <row r="5" spans="2:5" ht="15">
      <c r="B5" s="63" t="s">
        <v>3</v>
      </c>
      <c r="C5" s="4" t="s">
        <v>4</v>
      </c>
      <c r="D5" s="45">
        <v>28369.9</v>
      </c>
      <c r="E5" s="46">
        <v>27354</v>
      </c>
    </row>
    <row r="6" spans="2:5" ht="15.75" thickBot="1">
      <c r="B6" s="40" t="s">
        <v>5</v>
      </c>
      <c r="C6" s="41" t="s">
        <v>4</v>
      </c>
      <c r="D6" s="56">
        <v>32199.985</v>
      </c>
      <c r="E6" s="57">
        <v>31172.354</v>
      </c>
    </row>
    <row r="7" spans="4:5" ht="15.75" thickBot="1">
      <c r="D7" s="47"/>
      <c r="E7" s="47"/>
    </row>
    <row r="8" spans="2:5" ht="58.5" thickBot="1">
      <c r="B8" s="32"/>
      <c r="C8" s="3" t="s">
        <v>0</v>
      </c>
      <c r="D8" s="48" t="s">
        <v>17</v>
      </c>
      <c r="E8" s="49" t="s">
        <v>18</v>
      </c>
    </row>
    <row r="9" spans="2:5" ht="15">
      <c r="B9" s="63" t="s">
        <v>3</v>
      </c>
      <c r="C9" s="9" t="s">
        <v>4</v>
      </c>
      <c r="D9" s="50">
        <v>7.812075</v>
      </c>
      <c r="E9" s="50">
        <v>7.532347</v>
      </c>
    </row>
    <row r="10" spans="2:7" ht="15.75" thickBot="1">
      <c r="B10" s="40" t="s">
        <v>5</v>
      </c>
      <c r="C10" s="41" t="s">
        <v>4</v>
      </c>
      <c r="D10" s="56">
        <v>7.155552222222222</v>
      </c>
      <c r="E10" s="56">
        <v>6.9271897777777784</v>
      </c>
      <c r="G10" s="54"/>
    </row>
    <row r="11" spans="4:5" ht="15.75" thickBot="1">
      <c r="D11" s="47"/>
      <c r="E11" s="47"/>
    </row>
    <row r="12" spans="2:5" ht="44.25" thickBot="1">
      <c r="B12" s="30"/>
      <c r="C12" s="28" t="s">
        <v>0</v>
      </c>
      <c r="D12" s="49" t="s">
        <v>19</v>
      </c>
      <c r="E12" s="51" t="s">
        <v>20</v>
      </c>
    </row>
    <row r="13" spans="2:5" ht="15">
      <c r="B13" s="63" t="s">
        <v>3</v>
      </c>
      <c r="C13" s="61" t="s">
        <v>4</v>
      </c>
      <c r="D13" s="45">
        <f>D5-E5</f>
        <v>1015.9000000000015</v>
      </c>
      <c r="E13" s="62">
        <f>D13/D5</f>
        <v>0.03580907934113273</v>
      </c>
    </row>
    <row r="14" spans="2:5" ht="15.75" thickBot="1">
      <c r="B14" s="40" t="s">
        <v>5</v>
      </c>
      <c r="C14" s="59" t="s">
        <v>4</v>
      </c>
      <c r="D14" s="56">
        <f>D6-E6</f>
        <v>1027.6310000000012</v>
      </c>
      <c r="E14" s="60">
        <f>D14/D6</f>
        <v>0.03191402107796017</v>
      </c>
    </row>
    <row r="15" spans="4:5" ht="15">
      <c r="D15" s="47"/>
      <c r="E15" s="47"/>
    </row>
    <row r="17" spans="2:5" ht="31.5" customHeight="1">
      <c r="B17" s="67" t="s">
        <v>42</v>
      </c>
      <c r="C17" s="67"/>
      <c r="D17" s="67"/>
      <c r="E17" s="67"/>
    </row>
    <row r="18" ht="9" customHeight="1" thickBot="1"/>
    <row r="19" spans="2:5" ht="47.25" thickBot="1">
      <c r="B19" s="35" t="s">
        <v>10</v>
      </c>
      <c r="C19" s="11" t="s">
        <v>11</v>
      </c>
      <c r="D19" s="10" t="s">
        <v>12</v>
      </c>
      <c r="E19" s="10" t="s">
        <v>13</v>
      </c>
    </row>
    <row r="20" spans="2:7" ht="15.75" thickBot="1">
      <c r="B20" s="36" t="s">
        <v>21</v>
      </c>
      <c r="C20" s="31">
        <f>D14</f>
        <v>1027.6310000000012</v>
      </c>
      <c r="D20" s="37">
        <v>2.8786017354478406</v>
      </c>
      <c r="E20" s="66">
        <f>C20*D20</f>
        <v>2958.1403800000035</v>
      </c>
      <c r="G20" s="55"/>
    </row>
    <row r="23" spans="2:5" ht="59.25" customHeight="1">
      <c r="B23" s="67" t="s">
        <v>40</v>
      </c>
      <c r="C23" s="67"/>
      <c r="D23" s="67"/>
      <c r="E23" s="67"/>
    </row>
    <row r="26" spans="2:5" ht="33.75" customHeight="1">
      <c r="B26" s="70" t="s">
        <v>44</v>
      </c>
      <c r="C26" s="70"/>
      <c r="D26" s="70"/>
      <c r="E26" s="70"/>
    </row>
    <row r="27" ht="9" customHeight="1"/>
    <row r="28" spans="2:5" ht="30.75" customHeight="1">
      <c r="B28" s="68" t="s">
        <v>41</v>
      </c>
      <c r="C28" s="68"/>
      <c r="D28" s="68"/>
      <c r="E28" s="68"/>
    </row>
    <row r="31" ht="15.75">
      <c r="B31" s="38" t="s">
        <v>15</v>
      </c>
    </row>
    <row r="32" ht="9" customHeight="1"/>
    <row r="33" ht="15">
      <c r="B33" s="27" t="s">
        <v>22</v>
      </c>
    </row>
    <row r="34" ht="15">
      <c r="B34" s="27" t="s">
        <v>23</v>
      </c>
    </row>
    <row r="35" ht="15">
      <c r="B35" s="27" t="s">
        <v>24</v>
      </c>
    </row>
  </sheetData>
  <sheetProtection/>
  <mergeCells count="5">
    <mergeCell ref="B28:E28"/>
    <mergeCell ref="B17:E17"/>
    <mergeCell ref="B23:E23"/>
    <mergeCell ref="B2:E2"/>
    <mergeCell ref="B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1"/>
  <sheetViews>
    <sheetView zoomScalePageLayoutView="0" workbookViewId="0" topLeftCell="A17">
      <selection activeCell="E39" sqref="E39"/>
    </sheetView>
  </sheetViews>
  <sheetFormatPr defaultColWidth="9.140625" defaultRowHeight="15"/>
  <cols>
    <col min="1" max="1" width="4.00390625" style="0" customWidth="1"/>
    <col min="2" max="2" width="27.140625" style="0" customWidth="1"/>
    <col min="3" max="3" width="18.28125" style="0" customWidth="1"/>
    <col min="4" max="4" width="20.00390625" style="0" customWidth="1"/>
    <col min="5" max="5" width="19.7109375" style="0" customWidth="1"/>
  </cols>
  <sheetData>
    <row r="2" spans="2:5" ht="32.25" customHeight="1">
      <c r="B2" s="67" t="s">
        <v>25</v>
      </c>
      <c r="C2" s="67"/>
      <c r="D2" s="67"/>
      <c r="E2" s="67"/>
    </row>
    <row r="3" ht="15.75" thickBot="1"/>
    <row r="4" spans="2:5" ht="44.25" thickBot="1">
      <c r="B4" s="2"/>
      <c r="C4" s="3" t="s">
        <v>0</v>
      </c>
      <c r="D4" s="7" t="s">
        <v>1</v>
      </c>
      <c r="E4" s="3" t="s">
        <v>2</v>
      </c>
    </row>
    <row r="5" spans="2:5" ht="15">
      <c r="B5" s="71" t="s">
        <v>3</v>
      </c>
      <c r="C5" s="4" t="s">
        <v>4</v>
      </c>
      <c r="D5" s="19">
        <f>SUM(D6:D8)</f>
        <v>5473.3728970998</v>
      </c>
      <c r="E5" s="18">
        <f>SUM(E6:E8)</f>
        <v>5303.151</v>
      </c>
    </row>
    <row r="6" spans="2:5" ht="15">
      <c r="B6" s="71"/>
      <c r="C6" s="5" t="s">
        <v>26</v>
      </c>
      <c r="D6" s="20">
        <v>0</v>
      </c>
      <c r="E6" s="16">
        <v>0</v>
      </c>
    </row>
    <row r="7" spans="2:5" ht="15">
      <c r="B7" s="71"/>
      <c r="C7" s="5" t="s">
        <v>27</v>
      </c>
      <c r="D7" s="20">
        <v>5473.3728970998</v>
      </c>
      <c r="E7" s="16">
        <v>5303.151</v>
      </c>
    </row>
    <row r="8" spans="2:5" ht="15.75" thickBot="1">
      <c r="B8" s="72"/>
      <c r="C8" s="6" t="s">
        <v>28</v>
      </c>
      <c r="D8" s="21">
        <v>0</v>
      </c>
      <c r="E8" s="17">
        <v>0</v>
      </c>
    </row>
    <row r="9" spans="2:5" ht="15">
      <c r="B9" s="71" t="s">
        <v>5</v>
      </c>
      <c r="C9" s="4" t="s">
        <v>4</v>
      </c>
      <c r="D9" s="19">
        <f>SUM(D10:D12)</f>
        <v>3490.786</v>
      </c>
      <c r="E9" s="18">
        <f>SUM(E10:E12)</f>
        <v>3404.299</v>
      </c>
    </row>
    <row r="10" spans="2:5" ht="15">
      <c r="B10" s="71"/>
      <c r="C10" s="5" t="s">
        <v>26</v>
      </c>
      <c r="D10" s="20">
        <v>0</v>
      </c>
      <c r="E10" s="16">
        <v>0</v>
      </c>
    </row>
    <row r="11" spans="2:5" ht="15">
      <c r="B11" s="71"/>
      <c r="C11" s="5" t="s">
        <v>27</v>
      </c>
      <c r="D11" s="20">
        <v>3490.786</v>
      </c>
      <c r="E11" s="16">
        <v>3404.299</v>
      </c>
    </row>
    <row r="12" spans="2:5" ht="15.75" thickBot="1">
      <c r="B12" s="72"/>
      <c r="C12" s="6" t="s">
        <v>28</v>
      </c>
      <c r="D12" s="21">
        <v>0</v>
      </c>
      <c r="E12" s="17">
        <v>0</v>
      </c>
    </row>
    <row r="13" ht="15.75" thickBot="1"/>
    <row r="14" spans="2:5" ht="58.5" thickBot="1">
      <c r="B14" s="8"/>
      <c r="C14" s="3" t="s">
        <v>0</v>
      </c>
      <c r="D14" s="7" t="s">
        <v>6</v>
      </c>
      <c r="E14" s="3" t="s">
        <v>7</v>
      </c>
    </row>
    <row r="15" spans="2:5" ht="15">
      <c r="B15" s="73" t="s">
        <v>3</v>
      </c>
      <c r="C15" s="9" t="s">
        <v>4</v>
      </c>
      <c r="D15" s="26">
        <f>SUM(D16:D18)</f>
        <v>0.9951587085636007</v>
      </c>
      <c r="E15" s="23">
        <f>SUM(E16:E18)</f>
        <v>0.9642092727272726</v>
      </c>
    </row>
    <row r="16" spans="2:5" ht="15">
      <c r="B16" s="71"/>
      <c r="C16" s="5" t="s">
        <v>26</v>
      </c>
      <c r="D16" s="20">
        <v>0</v>
      </c>
      <c r="E16" s="16">
        <v>0</v>
      </c>
    </row>
    <row r="17" spans="2:5" ht="15">
      <c r="B17" s="71"/>
      <c r="C17" s="5" t="s">
        <v>27</v>
      </c>
      <c r="D17" s="20">
        <v>0.9951587085636007</v>
      </c>
      <c r="E17" s="16">
        <v>0.9642092727272726</v>
      </c>
    </row>
    <row r="18" spans="2:5" ht="15.75" thickBot="1">
      <c r="B18" s="72"/>
      <c r="C18" s="6" t="s">
        <v>28</v>
      </c>
      <c r="D18" s="21">
        <v>0</v>
      </c>
      <c r="E18" s="17">
        <v>0</v>
      </c>
    </row>
    <row r="19" spans="2:5" ht="15">
      <c r="B19" s="71" t="s">
        <v>5</v>
      </c>
      <c r="C19" s="4" t="s">
        <v>4</v>
      </c>
      <c r="D19" s="19">
        <f>SUM(D20:D22)</f>
        <v>0.5497</v>
      </c>
      <c r="E19" s="18">
        <f>SUM(E20:E22)</f>
        <v>0.5361</v>
      </c>
    </row>
    <row r="20" spans="2:5" ht="15">
      <c r="B20" s="71"/>
      <c r="C20" s="5" t="s">
        <v>26</v>
      </c>
      <c r="D20" s="20">
        <v>0</v>
      </c>
      <c r="E20" s="16">
        <v>0</v>
      </c>
    </row>
    <row r="21" spans="2:5" ht="15">
      <c r="B21" s="71"/>
      <c r="C21" s="5" t="s">
        <v>27</v>
      </c>
      <c r="D21" s="20">
        <v>0.5497</v>
      </c>
      <c r="E21" s="16">
        <v>0.5361</v>
      </c>
    </row>
    <row r="22" spans="2:5" ht="15.75" thickBot="1">
      <c r="B22" s="72"/>
      <c r="C22" s="6" t="s">
        <v>28</v>
      </c>
      <c r="D22" s="21">
        <v>0</v>
      </c>
      <c r="E22" s="17">
        <v>0</v>
      </c>
    </row>
    <row r="23" ht="15.75" thickBot="1"/>
    <row r="24" spans="2:5" ht="44.25" thickBot="1">
      <c r="B24" s="2"/>
      <c r="C24" s="3" t="s">
        <v>0</v>
      </c>
      <c r="D24" s="7" t="s">
        <v>8</v>
      </c>
      <c r="E24" s="3" t="s">
        <v>9</v>
      </c>
    </row>
    <row r="25" spans="2:5" ht="15">
      <c r="B25" s="73" t="s">
        <v>3</v>
      </c>
      <c r="C25" s="9" t="s">
        <v>4</v>
      </c>
      <c r="D25" s="26">
        <f>SUM(D26:D28)</f>
        <v>170.22189709980012</v>
      </c>
      <c r="E25" s="23">
        <f>D25/D5*100</f>
        <v>3.109999999999933</v>
      </c>
    </row>
    <row r="26" spans="2:5" ht="15">
      <c r="B26" s="71"/>
      <c r="C26" s="5" t="s">
        <v>26</v>
      </c>
      <c r="D26" s="20">
        <v>0</v>
      </c>
      <c r="E26" s="16">
        <v>0</v>
      </c>
    </row>
    <row r="27" spans="2:5" ht="15">
      <c r="B27" s="71"/>
      <c r="C27" s="5" t="s">
        <v>27</v>
      </c>
      <c r="D27" s="20">
        <f>D7-E7</f>
        <v>170.22189709980012</v>
      </c>
      <c r="E27" s="16">
        <f>D27/D7*100</f>
        <v>3.109999999999933</v>
      </c>
    </row>
    <row r="28" spans="2:5" ht="15.75" thickBot="1">
      <c r="B28" s="72"/>
      <c r="C28" s="6" t="s">
        <v>28</v>
      </c>
      <c r="D28" s="21">
        <v>0</v>
      </c>
      <c r="E28" s="17">
        <v>0</v>
      </c>
    </row>
    <row r="29" spans="2:5" ht="15">
      <c r="B29" s="71" t="s">
        <v>5</v>
      </c>
      <c r="C29" s="4" t="s">
        <v>4</v>
      </c>
      <c r="D29" s="19">
        <f>SUM(D30:D32)</f>
        <v>86.48700000000008</v>
      </c>
      <c r="E29" s="18">
        <f>E31</f>
        <v>2.4775795479871894</v>
      </c>
    </row>
    <row r="30" spans="2:5" ht="15">
      <c r="B30" s="71"/>
      <c r="C30" s="5" t="s">
        <v>26</v>
      </c>
      <c r="D30" s="20">
        <v>0</v>
      </c>
      <c r="E30" s="16">
        <v>0</v>
      </c>
    </row>
    <row r="31" spans="2:5" ht="15">
      <c r="B31" s="71"/>
      <c r="C31" s="5" t="s">
        <v>27</v>
      </c>
      <c r="D31" s="20">
        <f>D11-E11</f>
        <v>86.48700000000008</v>
      </c>
      <c r="E31" s="16">
        <f>D31/D11*100</f>
        <v>2.4775795479871894</v>
      </c>
    </row>
    <row r="32" spans="2:5" ht="15.75" thickBot="1">
      <c r="B32" s="72"/>
      <c r="C32" s="6" t="s">
        <v>28</v>
      </c>
      <c r="D32" s="21">
        <v>0</v>
      </c>
      <c r="E32" s="17">
        <v>0</v>
      </c>
    </row>
    <row r="35" spans="2:5" ht="39.75" customHeight="1">
      <c r="B35" s="67" t="s">
        <v>29</v>
      </c>
      <c r="C35" s="67"/>
      <c r="D35" s="67"/>
      <c r="E35" s="67"/>
    </row>
    <row r="36" ht="15.75" thickBot="1"/>
    <row r="37" spans="2:5" ht="47.25" thickBot="1">
      <c r="B37" s="10" t="s">
        <v>10</v>
      </c>
      <c r="C37" s="11" t="s">
        <v>11</v>
      </c>
      <c r="D37" s="10" t="s">
        <v>12</v>
      </c>
      <c r="E37" s="10" t="s">
        <v>13</v>
      </c>
    </row>
    <row r="38" spans="2:5" ht="15.75" thickBot="1">
      <c r="B38" s="6" t="s">
        <v>30</v>
      </c>
      <c r="C38" s="12">
        <f>D29</f>
        <v>86.48700000000008</v>
      </c>
      <c r="D38" s="13">
        <f>E38/C38</f>
        <v>2.0187178125917997</v>
      </c>
      <c r="E38" s="14">
        <f>'[2]2015 год'!$F$10</f>
        <v>174.59284745762713</v>
      </c>
    </row>
    <row r="41" spans="2:5" ht="46.5" customHeight="1">
      <c r="B41" s="67" t="s">
        <v>31</v>
      </c>
      <c r="C41" s="67"/>
      <c r="D41" s="67"/>
      <c r="E41" s="67"/>
    </row>
    <row r="44" ht="15.75">
      <c r="B44" s="15" t="s">
        <v>32</v>
      </c>
    </row>
    <row r="46" spans="2:8" ht="30.75" customHeight="1">
      <c r="B46" s="68" t="s">
        <v>33</v>
      </c>
      <c r="C46" s="68"/>
      <c r="D46" s="68"/>
      <c r="E46" s="68"/>
      <c r="F46" s="68"/>
      <c r="G46" s="68"/>
      <c r="H46" s="68"/>
    </row>
    <row r="49" ht="15.75">
      <c r="B49" s="1" t="s">
        <v>15</v>
      </c>
    </row>
    <row r="51" ht="15">
      <c r="B51" t="s">
        <v>34</v>
      </c>
    </row>
  </sheetData>
  <sheetProtection/>
  <mergeCells count="10">
    <mergeCell ref="B46:H46"/>
    <mergeCell ref="B29:B32"/>
    <mergeCell ref="B35:E35"/>
    <mergeCell ref="B41:E41"/>
    <mergeCell ref="B2:E2"/>
    <mergeCell ref="B5:B8"/>
    <mergeCell ref="B9:B12"/>
    <mergeCell ref="B15:B18"/>
    <mergeCell ref="B19:B22"/>
    <mergeCell ref="B25:B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3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3.57421875" style="0" customWidth="1"/>
    <col min="2" max="2" width="28.7109375" style="0" customWidth="1"/>
    <col min="3" max="3" width="17.7109375" style="0" customWidth="1"/>
    <col min="4" max="5" width="19.7109375" style="0" customWidth="1"/>
  </cols>
  <sheetData>
    <row r="2" spans="2:5" ht="30" customHeight="1">
      <c r="B2" s="67" t="s">
        <v>25</v>
      </c>
      <c r="C2" s="67"/>
      <c r="D2" s="67"/>
      <c r="E2" s="67"/>
    </row>
    <row r="3" ht="15.75" thickBot="1"/>
    <row r="4" spans="2:5" ht="44.25" thickBot="1">
      <c r="B4" s="2"/>
      <c r="C4" s="3" t="s">
        <v>0</v>
      </c>
      <c r="D4" s="7" t="s">
        <v>1</v>
      </c>
      <c r="E4" s="3" t="s">
        <v>2</v>
      </c>
    </row>
    <row r="5" spans="2:5" ht="15">
      <c r="B5" s="71" t="s">
        <v>3</v>
      </c>
      <c r="C5" s="4" t="s">
        <v>4</v>
      </c>
      <c r="D5" s="19">
        <f>D7</f>
        <v>16640</v>
      </c>
      <c r="E5" s="18">
        <f>SUM(E6:E8)</f>
        <v>16199.04</v>
      </c>
    </row>
    <row r="6" spans="2:5" ht="15">
      <c r="B6" s="71"/>
      <c r="C6" s="5" t="s">
        <v>26</v>
      </c>
      <c r="D6" s="20">
        <v>0</v>
      </c>
      <c r="E6" s="16">
        <v>0</v>
      </c>
    </row>
    <row r="7" spans="2:5" ht="15">
      <c r="B7" s="71"/>
      <c r="C7" s="5" t="s">
        <v>27</v>
      </c>
      <c r="D7" s="20">
        <v>16640</v>
      </c>
      <c r="E7" s="16">
        <v>16199.04</v>
      </c>
    </row>
    <row r="8" spans="2:5" ht="15.75" thickBot="1">
      <c r="B8" s="72"/>
      <c r="C8" s="6" t="s">
        <v>28</v>
      </c>
      <c r="D8" s="21">
        <v>0</v>
      </c>
      <c r="E8" s="17">
        <v>0</v>
      </c>
    </row>
    <row r="9" spans="2:7" ht="15">
      <c r="B9" s="71" t="s">
        <v>5</v>
      </c>
      <c r="C9" s="4" t="s">
        <v>4</v>
      </c>
      <c r="D9" s="19">
        <f>D11</f>
        <v>7279.899</v>
      </c>
      <c r="E9" s="18">
        <f>SUM(E10:E12)</f>
        <v>7103.932</v>
      </c>
      <c r="G9" s="22"/>
    </row>
    <row r="10" spans="2:5" ht="15">
      <c r="B10" s="71"/>
      <c r="C10" s="5" t="s">
        <v>26</v>
      </c>
      <c r="D10" s="20">
        <v>0</v>
      </c>
      <c r="E10" s="16">
        <v>0</v>
      </c>
    </row>
    <row r="11" spans="2:5" ht="15">
      <c r="B11" s="71"/>
      <c r="C11" s="5" t="s">
        <v>27</v>
      </c>
      <c r="D11" s="20">
        <v>7279.899</v>
      </c>
      <c r="E11" s="16">
        <v>7095.338</v>
      </c>
    </row>
    <row r="12" spans="2:5" ht="15.75" thickBot="1">
      <c r="B12" s="72"/>
      <c r="C12" s="6" t="s">
        <v>28</v>
      </c>
      <c r="D12" s="21">
        <v>8.594</v>
      </c>
      <c r="E12" s="17">
        <v>8.594</v>
      </c>
    </row>
    <row r="13" spans="4:5" ht="15.75" thickBot="1">
      <c r="D13" s="22"/>
      <c r="E13" s="22"/>
    </row>
    <row r="14" spans="2:5" ht="58.5" thickBot="1">
      <c r="B14" s="8"/>
      <c r="C14" s="3" t="s">
        <v>0</v>
      </c>
      <c r="D14" s="24" t="s">
        <v>6</v>
      </c>
      <c r="E14" s="25" t="s">
        <v>7</v>
      </c>
    </row>
    <row r="15" spans="2:5" ht="15">
      <c r="B15" s="73" t="s">
        <v>3</v>
      </c>
      <c r="C15" s="9" t="s">
        <v>4</v>
      </c>
      <c r="D15" s="26">
        <f>SUM(D16:D18)</f>
        <v>2.619414483821264</v>
      </c>
      <c r="E15" s="23">
        <f>SUM(E16:E18)</f>
        <v>2.5500000000000003</v>
      </c>
    </row>
    <row r="16" spans="2:5" ht="15">
      <c r="B16" s="71"/>
      <c r="C16" s="5" t="s">
        <v>26</v>
      </c>
      <c r="D16" s="20">
        <v>0</v>
      </c>
      <c r="E16" s="16">
        <v>0</v>
      </c>
    </row>
    <row r="17" spans="2:5" ht="15">
      <c r="B17" s="71"/>
      <c r="C17" s="5" t="s">
        <v>27</v>
      </c>
      <c r="D17" s="20">
        <v>2.619414483821264</v>
      </c>
      <c r="E17" s="16">
        <v>2.5500000000000003</v>
      </c>
    </row>
    <row r="18" spans="2:5" ht="15.75" thickBot="1">
      <c r="B18" s="72"/>
      <c r="C18" s="6" t="s">
        <v>28</v>
      </c>
      <c r="D18" s="21">
        <v>0</v>
      </c>
      <c r="E18" s="17">
        <v>0</v>
      </c>
    </row>
    <row r="19" spans="2:5" ht="15">
      <c r="B19" s="71" t="s">
        <v>5</v>
      </c>
      <c r="C19" s="4" t="s">
        <v>4</v>
      </c>
      <c r="D19" s="19">
        <f>D21</f>
        <v>1.14644</v>
      </c>
      <c r="E19" s="18">
        <f>SUM(E20:E22)</f>
        <v>1.11873</v>
      </c>
    </row>
    <row r="20" spans="2:5" ht="15">
      <c r="B20" s="71"/>
      <c r="C20" s="5" t="s">
        <v>26</v>
      </c>
      <c r="D20" s="20">
        <v>0</v>
      </c>
      <c r="E20" s="16">
        <v>0</v>
      </c>
    </row>
    <row r="21" spans="2:5" ht="15">
      <c r="B21" s="71"/>
      <c r="C21" s="5" t="s">
        <v>27</v>
      </c>
      <c r="D21" s="20">
        <v>1.14644</v>
      </c>
      <c r="E21" s="16">
        <v>1.11738</v>
      </c>
    </row>
    <row r="22" spans="2:5" ht="15.75" thickBot="1">
      <c r="B22" s="72"/>
      <c r="C22" s="6" t="s">
        <v>28</v>
      </c>
      <c r="D22" s="21">
        <v>0.00135</v>
      </c>
      <c r="E22" s="17">
        <v>0.00135</v>
      </c>
    </row>
    <row r="23" ht="15.75" thickBot="1"/>
    <row r="24" spans="2:5" ht="44.25" thickBot="1">
      <c r="B24" s="2"/>
      <c r="C24" s="3" t="s">
        <v>0</v>
      </c>
      <c r="D24" s="7" t="s">
        <v>8</v>
      </c>
      <c r="E24" s="3" t="s">
        <v>9</v>
      </c>
    </row>
    <row r="25" spans="2:5" ht="15">
      <c r="B25" s="73" t="s">
        <v>3</v>
      </c>
      <c r="C25" s="9" t="s">
        <v>4</v>
      </c>
      <c r="D25" s="26">
        <f>SUM(D26:D28)</f>
        <v>440.9599999999991</v>
      </c>
      <c r="E25" s="23">
        <f>D25/D5*100</f>
        <v>2.6499999999999946</v>
      </c>
    </row>
    <row r="26" spans="2:5" ht="15">
      <c r="B26" s="71"/>
      <c r="C26" s="5" t="s">
        <v>26</v>
      </c>
      <c r="D26" s="20">
        <v>0</v>
      </c>
      <c r="E26" s="16">
        <v>0</v>
      </c>
    </row>
    <row r="27" spans="2:5" ht="15">
      <c r="B27" s="71"/>
      <c r="C27" s="5" t="s">
        <v>27</v>
      </c>
      <c r="D27" s="20">
        <f>D7-E7</f>
        <v>440.9599999999991</v>
      </c>
      <c r="E27" s="16">
        <f>D27/D7*100</f>
        <v>2.6499999999999946</v>
      </c>
    </row>
    <row r="28" spans="2:5" ht="15.75" thickBot="1">
      <c r="B28" s="72"/>
      <c r="C28" s="6" t="s">
        <v>28</v>
      </c>
      <c r="D28" s="21">
        <v>0</v>
      </c>
      <c r="E28" s="17">
        <v>0</v>
      </c>
    </row>
    <row r="29" spans="2:5" ht="15">
      <c r="B29" s="71" t="s">
        <v>5</v>
      </c>
      <c r="C29" s="4" t="s">
        <v>4</v>
      </c>
      <c r="D29" s="19">
        <f>SUM(D30:D32)</f>
        <v>175.96700000000055</v>
      </c>
      <c r="E29" s="18">
        <f>D29/D9*100</f>
        <v>2.4171626556906975</v>
      </c>
    </row>
    <row r="30" spans="2:5" ht="15">
      <c r="B30" s="71"/>
      <c r="C30" s="5" t="s">
        <v>26</v>
      </c>
      <c r="D30" s="20">
        <v>0</v>
      </c>
      <c r="E30" s="16">
        <v>0</v>
      </c>
    </row>
    <row r="31" spans="2:5" ht="15">
      <c r="B31" s="71"/>
      <c r="C31" s="5" t="s">
        <v>27</v>
      </c>
      <c r="D31" s="20">
        <f>D9-E9</f>
        <v>175.96700000000055</v>
      </c>
      <c r="E31" s="16">
        <f>D31/D11*100</f>
        <v>2.4171626556906975</v>
      </c>
    </row>
    <row r="32" spans="2:5" ht="15.75" thickBot="1">
      <c r="B32" s="72"/>
      <c r="C32" s="6" t="s">
        <v>28</v>
      </c>
      <c r="D32" s="21">
        <v>0</v>
      </c>
      <c r="E32" s="17">
        <v>0</v>
      </c>
    </row>
    <row r="35" spans="2:5" ht="39" customHeight="1">
      <c r="B35" s="67" t="s">
        <v>29</v>
      </c>
      <c r="C35" s="67"/>
      <c r="D35" s="67"/>
      <c r="E35" s="67"/>
    </row>
    <row r="36" ht="15.75" thickBot="1"/>
    <row r="37" spans="2:5" ht="47.25" thickBot="1">
      <c r="B37" s="10" t="s">
        <v>10</v>
      </c>
      <c r="C37" s="11" t="s">
        <v>11</v>
      </c>
      <c r="D37" s="10" t="s">
        <v>12</v>
      </c>
      <c r="E37" s="10" t="s">
        <v>13</v>
      </c>
    </row>
    <row r="38" spans="2:5" ht="15.75" thickBot="1">
      <c r="B38" s="6" t="s">
        <v>35</v>
      </c>
      <c r="C38" s="12">
        <f>D29</f>
        <v>175.96700000000055</v>
      </c>
      <c r="D38" s="13">
        <f>E38/C38</f>
        <v>2.234436002204952</v>
      </c>
      <c r="E38" s="14">
        <f>'[2]2015 год'!$F$11</f>
        <v>393.187</v>
      </c>
    </row>
    <row r="41" spans="2:5" ht="54" customHeight="1">
      <c r="B41" s="67" t="s">
        <v>31</v>
      </c>
      <c r="C41" s="67"/>
      <c r="D41" s="67"/>
      <c r="E41" s="67"/>
    </row>
    <row r="44" ht="15.75">
      <c r="B44" s="15" t="s">
        <v>32</v>
      </c>
    </row>
    <row r="46" spans="2:8" ht="29.25" customHeight="1">
      <c r="B46" s="68" t="s">
        <v>33</v>
      </c>
      <c r="C46" s="68"/>
      <c r="D46" s="68"/>
      <c r="E46" s="68"/>
      <c r="F46" s="68"/>
      <c r="G46" s="68"/>
      <c r="H46" s="68"/>
    </row>
    <row r="49" ht="15.75">
      <c r="B49" s="1" t="s">
        <v>15</v>
      </c>
    </row>
    <row r="51" ht="15">
      <c r="B51" t="s">
        <v>36</v>
      </c>
    </row>
    <row r="52" ht="15">
      <c r="B52" t="s">
        <v>37</v>
      </c>
    </row>
    <row r="53" ht="15">
      <c r="B53" t="s">
        <v>38</v>
      </c>
    </row>
  </sheetData>
  <sheetProtection/>
  <mergeCells count="10">
    <mergeCell ref="B46:H46"/>
    <mergeCell ref="B29:B32"/>
    <mergeCell ref="B35:E35"/>
    <mergeCell ref="B41:E41"/>
    <mergeCell ref="B2:E2"/>
    <mergeCell ref="B5:B8"/>
    <mergeCell ref="B9:B12"/>
    <mergeCell ref="B15:B18"/>
    <mergeCell ref="B19:B22"/>
    <mergeCell ref="B25:B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Глазков Иван Геннадьевич</cp:lastModifiedBy>
  <dcterms:created xsi:type="dcterms:W3CDTF">2015-08-11T06:53:23Z</dcterms:created>
  <dcterms:modified xsi:type="dcterms:W3CDTF">2022-03-30T14:10:26Z</dcterms:modified>
  <cp:category/>
  <cp:version/>
  <cp:contentType/>
  <cp:contentStatus/>
</cp:coreProperties>
</file>